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41A5798B-6640-4E32-B23B-511C5063BE3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9" i="5" l="1"/>
  <c r="AS9" i="5"/>
  <c r="AQ9" i="5"/>
  <c r="AP9" i="5"/>
  <c r="AO9" i="5"/>
  <c r="AN9" i="5"/>
  <c r="AM9" i="5"/>
  <c r="AE9" i="5"/>
  <c r="AD9" i="5"/>
  <c r="AC9" i="5"/>
  <c r="AB9" i="5"/>
  <c r="AA9" i="5"/>
  <c r="W9" i="5"/>
  <c r="U9" i="5"/>
  <c r="T9" i="5"/>
  <c r="S9" i="5"/>
  <c r="R9" i="5"/>
  <c r="Q9" i="5"/>
  <c r="K9" i="5"/>
  <c r="I9" i="5"/>
  <c r="H9" i="5"/>
  <c r="G9" i="5"/>
  <c r="F9" i="5"/>
  <c r="E9" i="5"/>
  <c r="AG4" i="5"/>
  <c r="AG9" i="5" s="1"/>
  <c r="AF9" i="5" l="1"/>
  <c r="I14" i="5"/>
  <c r="G14" i="5"/>
  <c r="E14" i="5"/>
  <c r="K13" i="5"/>
  <c r="I13" i="5"/>
  <c r="I15" i="5" s="1"/>
  <c r="H13" i="5"/>
  <c r="G13" i="5"/>
  <c r="F13" i="5"/>
  <c r="E13" i="5"/>
  <c r="E15" i="5" s="1"/>
  <c r="G15" i="5" l="1"/>
  <c r="K14" i="5"/>
  <c r="J14" i="5" s="1"/>
  <c r="F14" i="5"/>
  <c r="L14" i="5" s="1"/>
  <c r="H14" i="5"/>
  <c r="H15" i="5" s="1"/>
  <c r="M15" i="5" s="1"/>
  <c r="O15" i="5"/>
  <c r="O14" i="5"/>
  <c r="K15" i="5" l="1"/>
  <c r="J15" i="5" s="1"/>
  <c r="M14" i="5"/>
  <c r="N14" i="5"/>
  <c r="F15" i="5"/>
  <c r="L15" i="5" l="1"/>
  <c r="N15" i="5"/>
</calcChain>
</file>

<file path=xl/sharedStrings.xml><?xml version="1.0" encoding="utf-8"?>
<sst xmlns="http://schemas.openxmlformats.org/spreadsheetml/2006/main" count="78" uniqueCount="33">
  <si>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</si>
  <si>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</si>
  <si>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</si>
  <si>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</si>
  <si>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</si>
  <si>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</si>
  <si>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</si>
  <si>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</si>
  <si>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</si>
  <si>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</si>
  <si>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</si>
  <si>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</si>
  <si>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</si>
  <si>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</si>
  <si>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</si>
  <si>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</si>
  <si>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</si>
  <si>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</si>
  <si>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</si>
  <si>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</si>
  <si>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</si>
  <si>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</si>
  <si>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</si>
  <si>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</si>
  <si>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PattU = Pattijoen Urheilijat  (1928)</t>
  </si>
  <si>
    <t>Juuso Niinimaa</t>
  </si>
  <si>
    <t>8.</t>
  </si>
  <si>
    <t>PattU  2</t>
  </si>
  <si>
    <t>5.2.2002   Oulu</t>
  </si>
  <si>
    <t>Pattijoen Urheilijat Juniorit  (2012),  kasvattajaseura</t>
  </si>
  <si>
    <t>9.</t>
  </si>
  <si>
    <t>10.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</si>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</sst>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3" fillId="2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4" t="s">
        <v>25</v>
      </c>
      <c r="C1" s="2"/>
      <c r="D1" s="3"/>
      <c r="E1" s="4" t="s">
        <v>28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3"/>
      <c r="D2" s="54"/>
      <c r="E2" s="8" t="s">
        <v>7</v>
      </c>
      <c r="F2" s="21"/>
      <c r="G2" s="21"/>
      <c r="H2" s="21"/>
      <c r="I2" s="28"/>
      <c r="J2" s="9"/>
      <c r="K2" s="20"/>
      <c r="L2" s="17" t="s">
        <v>23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5" t="s">
        <v>12</v>
      </c>
      <c r="Y2" s="56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7"/>
      <c r="W4" s="18"/>
      <c r="X4" s="12">
        <v>2018</v>
      </c>
      <c r="Y4" s="12" t="s">
        <v>26</v>
      </c>
      <c r="Z4" s="1" t="s">
        <v>27</v>
      </c>
      <c r="AA4" s="12">
        <v>7</v>
      </c>
      <c r="AB4" s="12">
        <v>2</v>
      </c>
      <c r="AC4" s="12">
        <v>1</v>
      </c>
      <c r="AD4" s="12">
        <v>8</v>
      </c>
      <c r="AE4" s="12">
        <v>21</v>
      </c>
      <c r="AF4" s="66">
        <v>0.65620000000000001</v>
      </c>
      <c r="AG4" s="67">
        <f>PRODUCT(AE4/AF4)</f>
        <v>32.002438281011884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3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7"/>
      <c r="W5" s="18"/>
      <c r="X5" s="12">
        <v>2019</v>
      </c>
      <c r="Y5" s="12" t="s">
        <v>30</v>
      </c>
      <c r="Z5" s="1" t="s">
        <v>27</v>
      </c>
      <c r="AA5" s="12">
        <v>4</v>
      </c>
      <c r="AB5" s="12">
        <v>0</v>
      </c>
      <c r="AC5" s="12">
        <v>0</v>
      </c>
      <c r="AD5" s="12">
        <v>3</v>
      </c>
      <c r="AE5" s="12">
        <v>5</v>
      </c>
      <c r="AF5" s="66">
        <v>0.35709999999999997</v>
      </c>
      <c r="AG5" s="18">
        <v>14</v>
      </c>
      <c r="AH5" s="39"/>
      <c r="AI5" s="7"/>
      <c r="AJ5" s="7"/>
      <c r="AK5" s="7"/>
      <c r="AL5" s="10"/>
      <c r="AM5" s="12"/>
      <c r="AN5" s="12"/>
      <c r="AO5" s="12"/>
      <c r="AP5" s="12"/>
      <c r="AQ5" s="12"/>
      <c r="AR5" s="63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1"/>
      <c r="K6" s="18"/>
      <c r="L6" s="39"/>
      <c r="M6" s="7"/>
      <c r="N6" s="7"/>
      <c r="O6" s="7"/>
      <c r="P6" s="10"/>
      <c r="Q6" s="12"/>
      <c r="R6" s="12"/>
      <c r="S6" s="13"/>
      <c r="T6" s="12"/>
      <c r="U6" s="12"/>
      <c r="V6" s="57"/>
      <c r="W6" s="18"/>
      <c r="X6" s="12">
        <v>2020</v>
      </c>
      <c r="Y6" s="12" t="s">
        <v>26</v>
      </c>
      <c r="Z6" s="1" t="s">
        <v>27</v>
      </c>
      <c r="AA6" s="12">
        <v>3</v>
      </c>
      <c r="AB6" s="12">
        <v>0</v>
      </c>
      <c r="AC6" s="12">
        <v>1</v>
      </c>
      <c r="AD6" s="12">
        <v>1</v>
      </c>
      <c r="AE6" s="12">
        <v>8</v>
      </c>
      <c r="AF6" s="31">
        <v>0.72719999999999996</v>
      </c>
      <c r="AG6" s="18">
        <v>11</v>
      </c>
      <c r="AH6" s="39"/>
      <c r="AI6" s="7"/>
      <c r="AJ6" s="7"/>
      <c r="AK6" s="7"/>
      <c r="AL6" s="10"/>
      <c r="AM6" s="12"/>
      <c r="AN6" s="12"/>
      <c r="AO6" s="12"/>
      <c r="AP6" s="12"/>
      <c r="AQ6" s="12"/>
      <c r="AR6" s="63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1"/>
      <c r="K7" s="18"/>
      <c r="L7" s="39"/>
      <c r="M7" s="7"/>
      <c r="N7" s="7"/>
      <c r="O7" s="7"/>
      <c r="P7" s="10"/>
      <c r="Q7" s="12"/>
      <c r="R7" s="12"/>
      <c r="S7" s="13"/>
      <c r="T7" s="12"/>
      <c r="U7" s="12"/>
      <c r="V7" s="57"/>
      <c r="W7" s="18"/>
      <c r="X7" s="69">
        <v>2022</v>
      </c>
      <c r="Y7" s="69" t="s">
        <v>31</v>
      </c>
      <c r="Z7" s="70" t="s">
        <v>27</v>
      </c>
      <c r="AA7" s="69">
        <v>10</v>
      </c>
      <c r="AB7" s="69">
        <v>0</v>
      </c>
      <c r="AC7" s="69">
        <v>1</v>
      </c>
      <c r="AD7" s="69">
        <v>14</v>
      </c>
      <c r="AE7" s="69">
        <v>36</v>
      </c>
      <c r="AF7" s="71">
        <v>0.66669999999999996</v>
      </c>
      <c r="AG7" s="72">
        <v>54</v>
      </c>
      <c r="AH7" s="39"/>
      <c r="AI7" s="7"/>
      <c r="AJ7" s="7"/>
      <c r="AK7" s="7"/>
      <c r="AL7" s="68"/>
      <c r="AM7" s="12"/>
      <c r="AN7" s="12"/>
      <c r="AO7" s="13"/>
      <c r="AP7" s="12"/>
      <c r="AQ7" s="12"/>
      <c r="AR7" s="63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1"/>
      <c r="K8" s="18"/>
      <c r="L8" s="39"/>
      <c r="M8" s="7"/>
      <c r="N8" s="7"/>
      <c r="O8" s="7"/>
      <c r="P8" s="10"/>
      <c r="Q8" s="12"/>
      <c r="R8" s="12"/>
      <c r="S8" s="13"/>
      <c r="T8" s="12"/>
      <c r="U8" s="12"/>
      <c r="V8" s="57"/>
      <c r="W8" s="18"/>
      <c r="X8" s="12">
        <v>2023</v>
      </c>
      <c r="Y8" s="12" t="s">
        <v>32</v>
      </c>
      <c r="Z8" s="1" t="s">
        <v>27</v>
      </c>
      <c r="AA8" s="12">
        <v>11</v>
      </c>
      <c r="AB8" s="12">
        <v>1</v>
      </c>
      <c r="AC8" s="12">
        <v>3</v>
      </c>
      <c r="AD8" s="12">
        <v>10</v>
      </c>
      <c r="AE8" s="12">
        <v>40</v>
      </c>
      <c r="AF8" s="66">
        <v>0.61538461538461542</v>
      </c>
      <c r="AG8" s="10">
        <v>65</v>
      </c>
      <c r="AH8" s="39"/>
      <c r="AI8" s="7"/>
      <c r="AJ8" s="7"/>
      <c r="AK8" s="7"/>
      <c r="AL8" s="10"/>
      <c r="AM8" s="12">
        <v>2</v>
      </c>
      <c r="AN8" s="12">
        <v>0</v>
      </c>
      <c r="AO8" s="12">
        <v>0</v>
      </c>
      <c r="AP8" s="12">
        <v>1</v>
      </c>
      <c r="AQ8" s="12">
        <v>6</v>
      </c>
      <c r="AR8" s="63">
        <v>0.5</v>
      </c>
      <c r="AS8" s="18">
        <v>12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59" t="s">
        <v>13</v>
      </c>
      <c r="C9" s="60"/>
      <c r="D9" s="61"/>
      <c r="E9" s="35">
        <f>SUM(E4:E8)</f>
        <v>0</v>
      </c>
      <c r="F9" s="35">
        <f>SUM(F4:F8)</f>
        <v>0</v>
      </c>
      <c r="G9" s="35">
        <f>SUM(G4:G8)</f>
        <v>0</v>
      </c>
      <c r="H9" s="35">
        <f>SUM(H4:H8)</f>
        <v>0</v>
      </c>
      <c r="I9" s="35">
        <f>SUM(I4:I8)</f>
        <v>0</v>
      </c>
      <c r="J9" s="36">
        <v>0</v>
      </c>
      <c r="K9" s="20">
        <f>SUM(K4:K8)</f>
        <v>0</v>
      </c>
      <c r="L9" s="17"/>
      <c r="M9" s="28"/>
      <c r="N9" s="40"/>
      <c r="O9" s="41"/>
      <c r="P9" s="10"/>
      <c r="Q9" s="35">
        <f>SUM(Q4:Q8)</f>
        <v>0</v>
      </c>
      <c r="R9" s="35">
        <f>SUM(R4:R8)</f>
        <v>0</v>
      </c>
      <c r="S9" s="35">
        <f>SUM(S4:S8)</f>
        <v>0</v>
      </c>
      <c r="T9" s="35">
        <f>SUM(T4:T8)</f>
        <v>0</v>
      </c>
      <c r="U9" s="35">
        <f>SUM(U4:U8)</f>
        <v>0</v>
      </c>
      <c r="V9" s="15">
        <v>0</v>
      </c>
      <c r="W9" s="20">
        <f>SUM(W4:W8)</f>
        <v>0</v>
      </c>
      <c r="X9" s="62" t="s">
        <v>13</v>
      </c>
      <c r="Y9" s="11"/>
      <c r="Z9" s="9"/>
      <c r="AA9" s="35">
        <f>SUM(AA4:AA8)</f>
        <v>35</v>
      </c>
      <c r="AB9" s="35">
        <f>SUM(AB4:AB8)</f>
        <v>3</v>
      </c>
      <c r="AC9" s="35">
        <f>SUM(AC4:AC8)</f>
        <v>6</v>
      </c>
      <c r="AD9" s="35">
        <f>SUM(AD4:AD8)</f>
        <v>36</v>
      </c>
      <c r="AE9" s="35">
        <f>SUM(AE4:AE8)</f>
        <v>110</v>
      </c>
      <c r="AF9" s="36">
        <f>PRODUCT(AE9/AG9)</f>
        <v>0.62499134145158841</v>
      </c>
      <c r="AG9" s="20">
        <f>SUM(AG4:AG8)</f>
        <v>176.00243828101188</v>
      </c>
      <c r="AH9" s="17"/>
      <c r="AI9" s="28"/>
      <c r="AJ9" s="40"/>
      <c r="AK9" s="41"/>
      <c r="AL9" s="10"/>
      <c r="AM9" s="35">
        <f>SUM(AM4:AM8)</f>
        <v>2</v>
      </c>
      <c r="AN9" s="35">
        <f>SUM(AN4:AN8)</f>
        <v>0</v>
      </c>
      <c r="AO9" s="35">
        <f>SUM(AO4:AO8)</f>
        <v>0</v>
      </c>
      <c r="AP9" s="35">
        <f>SUM(AP4:AP8)</f>
        <v>1</v>
      </c>
      <c r="AQ9" s="35">
        <f>SUM(AQ4:AQ8)</f>
        <v>6</v>
      </c>
      <c r="AR9" s="36">
        <f>PRODUCT(AQ9/AS9)</f>
        <v>0.5</v>
      </c>
      <c r="AS9" s="38">
        <f>SUM(AS4:AS8)</f>
        <v>12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7"/>
      <c r="K10" s="18"/>
      <c r="L10" s="10"/>
      <c r="M10" s="10"/>
      <c r="N10" s="10"/>
      <c r="O10" s="10"/>
      <c r="P10" s="16"/>
      <c r="Q10" s="16"/>
      <c r="R10" s="16"/>
      <c r="S10" s="16"/>
      <c r="T10" s="16"/>
      <c r="U10" s="10"/>
      <c r="V10" s="10"/>
      <c r="W10" s="18"/>
      <c r="X10" s="16"/>
      <c r="Y10" s="16"/>
      <c r="Z10" s="16"/>
      <c r="AA10" s="16"/>
      <c r="AB10" s="16"/>
      <c r="AC10" s="16"/>
      <c r="AD10" s="16"/>
      <c r="AE10" s="16"/>
      <c r="AF10" s="37"/>
      <c r="AG10" s="18"/>
      <c r="AH10" s="10"/>
      <c r="AI10" s="10"/>
      <c r="AJ10" s="10"/>
      <c r="AK10" s="10"/>
      <c r="AL10" s="16"/>
      <c r="AM10" s="16"/>
      <c r="AN10" s="16"/>
      <c r="AO10" s="16"/>
      <c r="AP10" s="16"/>
      <c r="AQ10" s="10"/>
      <c r="AR10" s="10"/>
      <c r="AS10" s="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6" t="s">
        <v>16</v>
      </c>
      <c r="C11" s="47"/>
      <c r="D11" s="48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6"/>
      <c r="R11" s="16" t="s">
        <v>10</v>
      </c>
      <c r="S11" s="16"/>
      <c r="T11" s="52" t="s">
        <v>29</v>
      </c>
      <c r="U11" s="10"/>
      <c r="V11" s="18"/>
      <c r="W11" s="18"/>
      <c r="X11" s="18"/>
      <c r="Y11" s="18"/>
      <c r="Z11" s="18"/>
      <c r="AA11" s="18"/>
      <c r="AB11" s="18"/>
      <c r="AC11" s="16"/>
      <c r="AD11" s="16"/>
      <c r="AE11" s="16"/>
      <c r="AF11" s="16"/>
      <c r="AG11" s="16"/>
      <c r="AH11" s="16"/>
      <c r="AI11" s="16"/>
      <c r="AJ11" s="16"/>
      <c r="AK11" s="16"/>
      <c r="AM11" s="18"/>
      <c r="AN11" s="18"/>
      <c r="AO11" s="18"/>
      <c r="AP11" s="18"/>
      <c r="AQ11" s="18"/>
      <c r="AR11" s="18"/>
      <c r="AS11" s="18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9" t="s">
        <v>15</v>
      </c>
      <c r="C12" s="3"/>
      <c r="D12" s="50"/>
      <c r="E12" s="45">
        <v>0</v>
      </c>
      <c r="F12" s="45">
        <v>0</v>
      </c>
      <c r="G12" s="45">
        <v>0</v>
      </c>
      <c r="H12" s="45">
        <v>0</v>
      </c>
      <c r="I12" s="45">
        <v>0</v>
      </c>
      <c r="J12" s="58">
        <v>0</v>
      </c>
      <c r="K12" s="16"/>
      <c r="L12" s="51">
        <v>0</v>
      </c>
      <c r="M12" s="51">
        <v>0</v>
      </c>
      <c r="N12" s="51">
        <v>0</v>
      </c>
      <c r="O12" s="51">
        <v>0</v>
      </c>
      <c r="Q12" s="16"/>
      <c r="R12" s="16"/>
      <c r="S12" s="16"/>
      <c r="T12" s="52" t="s">
        <v>24</v>
      </c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2" t="s">
        <v>11</v>
      </c>
      <c r="C13" s="33"/>
      <c r="D13" s="34"/>
      <c r="E13" s="45">
        <f>PRODUCT(E9+Q9)</f>
        <v>0</v>
      </c>
      <c r="F13" s="45">
        <f>PRODUCT(F9+R9)</f>
        <v>0</v>
      </c>
      <c r="G13" s="45">
        <f>PRODUCT(G9+S9)</f>
        <v>0</v>
      </c>
      <c r="H13" s="45">
        <f>PRODUCT(H9+T9)</f>
        <v>0</v>
      </c>
      <c r="I13" s="45">
        <f>PRODUCT(I9+U9)</f>
        <v>0</v>
      </c>
      <c r="J13" s="58">
        <v>0</v>
      </c>
      <c r="K13" s="16">
        <f>PRODUCT(K9+W9)</f>
        <v>0</v>
      </c>
      <c r="L13" s="51">
        <v>0</v>
      </c>
      <c r="M13" s="51">
        <v>0</v>
      </c>
      <c r="N13" s="51">
        <v>0</v>
      </c>
      <c r="O13" s="51">
        <v>0</v>
      </c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9" t="s">
        <v>12</v>
      </c>
      <c r="C14" s="30"/>
      <c r="D14" s="29"/>
      <c r="E14" s="45">
        <f>PRODUCT(AA9+AM9)</f>
        <v>37</v>
      </c>
      <c r="F14" s="45">
        <f>PRODUCT(AB9+AN9)</f>
        <v>3</v>
      </c>
      <c r="G14" s="45">
        <f>PRODUCT(AC9+AO9)</f>
        <v>6</v>
      </c>
      <c r="H14" s="45">
        <f>PRODUCT(AD9+AP9)</f>
        <v>37</v>
      </c>
      <c r="I14" s="45">
        <f>PRODUCT(AE9+AQ9)</f>
        <v>116</v>
      </c>
      <c r="J14" s="58">
        <f>PRODUCT(I14/K14)</f>
        <v>0.61701327419281626</v>
      </c>
      <c r="K14" s="10">
        <f>PRODUCT(AG9+AS9)</f>
        <v>188.00243828101188</v>
      </c>
      <c r="L14" s="51">
        <f>PRODUCT((F14+G14)/E14)</f>
        <v>0.24324324324324326</v>
      </c>
      <c r="M14" s="51">
        <f>PRODUCT(H14/E14)</f>
        <v>1</v>
      </c>
      <c r="N14" s="51">
        <f>PRODUCT((F14+G14+H14)/E14)</f>
        <v>1.2432432432432432</v>
      </c>
      <c r="O14" s="51">
        <f>PRODUCT(I14/E14)</f>
        <v>3.1351351351351351</v>
      </c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2" t="s">
        <v>13</v>
      </c>
      <c r="C15" s="43"/>
      <c r="D15" s="44"/>
      <c r="E15" s="45">
        <f>SUM(E12:E14)</f>
        <v>37</v>
      </c>
      <c r="F15" s="45">
        <f t="shared" ref="F15:I15" si="0">SUM(F12:F14)</f>
        <v>3</v>
      </c>
      <c r="G15" s="45">
        <f t="shared" si="0"/>
        <v>6</v>
      </c>
      <c r="H15" s="45">
        <f t="shared" si="0"/>
        <v>37</v>
      </c>
      <c r="I15" s="45">
        <f t="shared" si="0"/>
        <v>116</v>
      </c>
      <c r="J15" s="58">
        <f>PRODUCT(I15/K15)</f>
        <v>0.61701327419281626</v>
      </c>
      <c r="K15" s="16">
        <f>SUM(K12:K14)</f>
        <v>188.00243828101188</v>
      </c>
      <c r="L15" s="51">
        <f>PRODUCT((F15+G15)/E15)</f>
        <v>0.24324324324324326</v>
      </c>
      <c r="M15" s="51">
        <f>PRODUCT(H15/E15)</f>
        <v>1</v>
      </c>
      <c r="N15" s="51">
        <f>PRODUCT((F15+G15+H15)/E15)</f>
        <v>1.2432432432432432</v>
      </c>
      <c r="O15" s="51">
        <f>PRODUCT(I15/E15)</f>
        <v>3.1351351351351351</v>
      </c>
      <c r="Q15" s="10"/>
      <c r="R15" s="10"/>
      <c r="S15" s="10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0"/>
      <c r="AL180" s="10"/>
    </row>
    <row r="181" spans="12:38" x14ac:dyDescent="0.25"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</row>
    <row r="182" spans="12:38" x14ac:dyDescent="0.25"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</row>
    <row r="183" spans="12:38" x14ac:dyDescent="0.25"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x14ac:dyDescent="0.25">
      <c r="L207"/>
      <c r="M207"/>
      <c r="N207"/>
      <c r="O207"/>
      <c r="P207"/>
      <c r="R207" s="18"/>
      <c r="S207" s="18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x14ac:dyDescent="0.25">
      <c r="L208"/>
      <c r="M208"/>
      <c r="N208"/>
      <c r="O208"/>
      <c r="P208"/>
      <c r="R208" s="18"/>
      <c r="S208" s="1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ht="14.25" x14ac:dyDescent="0.2">
      <c r="L210"/>
      <c r="M210"/>
      <c r="N210"/>
      <c r="O210"/>
      <c r="P210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  <row r="211" spans="12:38" ht="14.25" x14ac:dyDescent="0.2">
      <c r="L211"/>
      <c r="M211"/>
      <c r="N211"/>
      <c r="O211"/>
      <c r="P211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/>
      <c r="AL211"/>
    </row>
    <row r="212" spans="12:38" ht="14.25" x14ac:dyDescent="0.2">
      <c r="L212"/>
      <c r="M212"/>
      <c r="N212"/>
      <c r="O212"/>
      <c r="P212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/>
      <c r="AL212"/>
    </row>
  </sheetData>
  <sortState xmlns:xlrd2="http://schemas.microsoft.com/office/spreadsheetml/2017/richdata2" ref="X7:AT8">
    <sortCondition ref="X7:X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2023-09-02T11:26:09Z</dcterms:modified>
</cp:coreProperties>
</file>